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lap 1\Desktop\cuarto trimestre yuriria\"/>
    </mc:Choice>
  </mc:AlternateContent>
  <bookViews>
    <workbookView xWindow="0" yWindow="0" windowWidth="23040" windowHeight="9525" tabRatio="863" firstSheet="2" activeTab="9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98" i="60"/>
  <c r="C5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<sst xmlns="http://schemas.openxmlformats.org/spreadsheetml/2006/main" count="951" uniqueCount="674">
  <si>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</si>
  <si>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</si>
  <si>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</si>
  <si>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</si>
  <si>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</si>
  <si>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</si>
  <si>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</si>
  <si>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</si>
  <si>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</si>
  <si>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</si>
  <si>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</si>
  <si>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</si>
  <si>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</si>
  <si>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</si>
  <si>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</si>
  <si>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</si>
  <si>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</si>
  <si>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</si>
  <si>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</si>
  <si>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</si>
  <si>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</si>
  <si>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</si>
  <si>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</si>
  <si>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</si>
  <si>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</si>
  <si>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</si>
  <si>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</si>
  <si>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</si>
  <si>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</si>
  <si>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</si>
  <si>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</si>
  <si>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</si>
  <si>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</si>
  <si>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</si>
  <si>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</si>
  <si>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</si>
  <si>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</si>
  <si>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</si>
  <si>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</si>
  <si>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</si>
  <si>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</si>
  <si>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</si>
  <si>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</si>
  <si>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</si>
  <si>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</si>
  <si>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</si>
  <si>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</si>
  <si>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</si>
  <si>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</si>
  <si>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</si>
  <si>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</si>
  <si>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</si>
  <si>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</si>
  <si>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</si>
  <si>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</si>
  <si>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</si>
  <si>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</si>
  <si>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</si>
  <si>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</si>
  <si>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</si>
  <si>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</si>
  <si>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</si>
  <si>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</si>
  <si>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</si>
  <si>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</si>
  <si>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</si>
  <si>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</si>
  <si>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</si>
  <si>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</si>
  <si>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</si>
  <si>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</si>
  <si>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</si>
  <si>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</si>
  <si>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</si>
  <si>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</si>
  <si>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</si>
  <si>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</si>
  <si>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</si>
  <si>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</si>
  <si>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</si>
  <si>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</si>
  <si>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</si>
  <si>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</si>
  <si>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</si>
  <si>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</si>
  <si>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</si>
  <si>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</si>
  <si>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</si>
  <si>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</si>
  <si>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</si>
  <si>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</si>
  <si>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</si>
  <si>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</si>
  <si>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</si>
  <si>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</si>
  <si>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</si>
  <si>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</si>
  <si>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</si>
  <si>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</si>
  <si>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</si>
  <si>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</si>
  <si>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</si>
  <si>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</si>
  <si>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</si>
  <si>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</si>
  <si>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</si>
  <si>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</si>
  <si>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</si>
  <si>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</si>
  <si>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</si>
  <si>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</si>
  <si>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</si>
  <si>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</si>
  <si>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</si>
  <si>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</si>
  <si>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</si>
  <si>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</si>
  <si>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</si>
  <si>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</si>
  <si>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</si>
  <si>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</si>
  <si>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</si>
  <si>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</si>
  <si>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</si>
  <si>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</si>
  <si>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</si>
  <si>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</si>
  <si>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</si>
  <si>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</si>
  <si>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</si>
  <si>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</si>
  <si>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</si>
  <si>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</si>
  <si>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</si>
  <si>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</si>
  <si>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</si>
  <si>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</si>
  <si>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</si>
  <si>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</si>
  <si>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</si>
  <si>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</si>
  <si>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</si>
  <si>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</si>
  <si>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</si>
  <si>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</si>
  <si>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</si>
  <si>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</si>
  <si>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</si>
  <si>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</si>
  <si>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</si>
  <si>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</si>
  <si>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</si>
  <si>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</si>
  <si>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</si>
  <si>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</si>
  <si>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</si>
  <si>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</si>
  <si>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</si>
  <si>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</si>
  <si>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</si>
  <si>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</si>
  <si>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</si>
  <si>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</si>
  <si>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</si>
  <si>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</si>
  <si>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</si>
  <si>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</si>
  <si>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</si>
  <si>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</si>
  <si>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</si>
  <si>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</si>
  <si>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</si>
  <si>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</si>
  <si>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</si>
  <si>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</si>
  <si>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</si>
  <si>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</si>
  <si>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</si>
  <si>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</si>
  <si>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</si>
  <si>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</si>
  <si>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</si>
  <si>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</si>
  <si>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</si>
  <si>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</si>
  <si>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</si>
  <si>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</si>
  <si>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</si>
  <si>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</si>
  <si>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</si>
  <si>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</si>
  <si>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</si>
  <si>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</si>
  <si>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</si>
  <si>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</si>
  <si>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</si>
  <si>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</si>
  <si>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</si>
  <si>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</si>
  <si>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</si>
  <si>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</si>
  <si>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</si>
  <si>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</si>
  <si>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</si>
  <si>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</si>
  <si>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</si>
  <si>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</si>
  <si>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</si>
  <si>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</si>
  <si>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</si>
  <si>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</si>
  <si>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</si>
  <si>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</si>
  <si>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</si>
  <si>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</si>
  <si>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</si>
  <si>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</si>
  <si>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</si>
  <si>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</si>
  <si>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</si>
  <si>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</si>
  <si>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</si>
  <si>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</si>
  <si>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</si>
  <si>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</si>
  <si>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</si>
  <si>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</si>
  <si>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</si>
  <si>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</si>
  <si>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</si>
  <si>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</si>
  <si>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</si>
  <si>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</si>
  <si>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</si>
  <si>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</si>
  <si>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</si>
  <si>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</si>
  <si>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</si>
  <si>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</si>
  <si>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</si>
  <si>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</si>
  <si>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</si>
  <si>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</si>
  <si>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</si>
  <si>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</si>
  <si>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</si>
  <si>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</si>
  <si>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</si>
  <si>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</si>
  <si>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</si>
  <si>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</si>
  <si>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</si>
  <si>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</si>
  <si>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</si>
  <si>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</si>
  <si>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</si>
  <si>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</si>
  <si>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</si>
  <si>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</si>
  <si>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</si>
  <si>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</si>
  <si>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</si>
  <si>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</si>
  <si>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</si>
  <si>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</si>
  <si>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</si>
  <si>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</si>
  <si>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</si>
  <si>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</si>
  <si>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</si>
  <si>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</si>
  <si>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</si>
  <si>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</si>
  <si>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</si>
  <si>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</si>
  <si>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</si>
  <si>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</si>
  <si>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</si>
  <si>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</si>
  <si>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</si>
  <si>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</si>
  <si>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</si>
  <si>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</si>
  <si>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</si>
  <si>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</si>
  <si>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</si>
  <si>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</si>
  <si>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</si>
  <si>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</si>
  <si>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</si>
  <si>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</si>
  <si>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</si>
  <si>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</si>
  <si>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</si>
  <si>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</si>
  <si>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</si>
  <si>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</si>
  <si>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</si>
  <si>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</si>
  <si>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</si>
  <si>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</si>
  <si>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</si>
  <si>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</si>
  <si>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</si>
  <si>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</si>
  <si>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</si>
  <si>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</si>
  <si>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</si>
  <si>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</si>
  <si>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</si>
  <si>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</si>
  <si>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</si>
  <si>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</si>
  <si>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</si>
  <si>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</si>
  <si>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</si>
  <si>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</si>
  <si>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</si>
  <si>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</si>
  <si>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</si>
  <si>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</si>
  <si>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</si>
  <si>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</si>
  <si>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</si>
  <si>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</si>
  <si>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</si>
  <si>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</si>
  <si>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</si>
  <si>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</si>
  <si>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</si>
  <si>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</si>
  <si>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</si>
  <si>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</si>
  <si>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</si>
  <si>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</si>
  <si>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</si>
  <si>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</si>
  <si>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</si>
  <si>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</si>
  <si>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</si>
  <si>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</si>
  <si>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</si>
  <si>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</si>
  <si>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</si>
  <si>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</si>
  <si>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</si>
  <si>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</si>
  <si>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</si>
  <si>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</si>
  <si>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</si>
  <si>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</si>
  <si>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</si>
  <si>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</si>
  <si>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</si>
  <si>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</si>
  <si>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</si>
  <si>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</si>
  <si>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</si>
  <si>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</si>
  <si>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</si>
  <si>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</si>
  <si>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</si>
  <si>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</si>
  <si>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</si>
  <si>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</si>
  <si>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</si>
  <si>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</si>
  <si>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</si>
  <si>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</si>
  <si>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</si>
  <si>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</si>
  <si>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</si>
  <si>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</si>
  <si>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</si>
  <si>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</si>
  <si>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</si>
  <si>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</si>
  <si>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</si>
  <si>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</si>
  <si>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</si>
  <si>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</si>
  <si>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</si>
  <si>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</si>
  <si>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</si>
  <si>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</si>
  <si>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</si>
  <si>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</si>
  <si>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</si>
  <si>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</si>
  <si>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</si>
  <si>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</si>
  <si>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</si>
  <si>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</si>
  <si>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</si>
  <si>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</si>
  <si>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</si>
  <si>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</si>
  <si>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</si>
  <si>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</si>
  <si>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</si>
  <si>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</si>
  <si>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</si>
  <si>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</si>
  <si>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</si>
  <si>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</si>
  <si>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</si>
  <si>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</si>
  <si>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</si>
  <si>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</si>
  <si>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</si>
  <si>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</si>
  <si>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</si>
  <si>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</si>
  <si>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</si>
  <si>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</si>
  <si>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</si>
  <si>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</si>
  <si>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</si>
  <si>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</si>
  <si>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</si>
  <si>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</si>
  <si>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</si>
  <si>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</si>
  <si>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</si>
  <si>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</si>
  <si>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</si>
  <si>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</si>
  <si>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</si>
  <si>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</si>
  <si>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</si>
  <si>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</si>
  <si>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</si>
  <si>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</si>
  <si>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</si>
  <si>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</si>
  <si>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</si>
  <si>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</si>
  <si>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</si>
  <si>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</si>
  <si>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</si>
  <si>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</si>
  <si>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</si>
  <si>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</si>
  <si>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</si>
  <si>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</si>
  <si>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</si>
  <si>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</si>
  <si>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</si>
  <si>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</si>
  <si>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</si>
  <si>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</si>
  <si>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</si>
  <si>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</si>
  <si>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</si>
  <si>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</si>
  <si>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</si>
  <si>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</si>
  <si>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</si>
  <si>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</si>
  <si>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</si>
  <si>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</si>
  <si>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</si>
  <si>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</si>
  <si>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</si>
  <si>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</si>
  <si>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</si>
  <si>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</si>
  <si>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</si>
  <si>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</si>
  <si>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</si>
  <si>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</si>
  <si>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</si>
  <si>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</si>
  <si>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</si>
  <si>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</si>
  <si>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</si>
  <si>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</si>
  <si>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</si>
  <si>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</si>
  <si>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</si>
  <si>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</si>
  <si>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</si>
  <si>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</si>
  <si>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</si>
  <si>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</si>
  <si>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</si>
  <si>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</si>
  <si>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</si>
  <si>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</si>
  <si>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</si>
  <si>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</si>
  <si>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</si>
  <si>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</si>
  <si>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</si>
  <si>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</si>
  <si>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</si>
  <si>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</si>
  <si>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</si>
  <si>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</si>
  <si>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</si>
  <si>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</si>
  <si>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</si>
  <si>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</si>
  <si>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</si>
  <si>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</si>
  <si>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</si>
  <si>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</si>
  <si>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</si>
  <si>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</si>
  <si>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</si>
  <si>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</si>
  <si>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</si>
  <si>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</si>
  <si>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</si>
  <si>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</si>
  <si>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</si>
  <si>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</si>
  <si>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</si>
  <si>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</si>
  <si>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</si>
  <si>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</si>
  <si>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</si>
  <si>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</si>
  <si>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</si>
  <si>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</si>
  <si>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</si>
  <si>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</si>
  <si>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</si>
  <si>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</si>
  <si>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</si>
  <si>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</si>
  <si>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</si>
  <si>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</si>
  <si>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</si>
  <si>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</si>
  <si>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</si>
  <si>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</si>
  <si>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</si>
  <si>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</si>
  <si>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</si>
  <si>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</si>
  <si>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</si>
  <si>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</si>
  <si>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</si>
  <si>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</si>
  <si>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</si>
  <si>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</si>
  <si>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</si>
  <si>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</si>
  <si>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</si>
  <si>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</si>
  <si>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</si>
  <si>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</si>
  <si>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</si>
  <si>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</si>
  <si>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</si>
  <si>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</si>
  <si>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</si>
  <si>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</si>
  <si>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</si>
  <si>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</si>
  <si>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</si>
  <si>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</si>
  <si>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</si>
  <si>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</si>
  <si>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</si>
  <si>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</si>
  <si>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</si>
  <si>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</si>
  <si>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</si>
  <si>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</si>
  <si>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</si>
  <si>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</si>
  <si>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</si>
  <si>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</si>
  <si>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</si>
  <si>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</si>
  <si>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</si>
  <si>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</si>
  <si>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</si>
  <si>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</si>
  <si>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</si>
  <si>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</si>
  <si>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</si>
  <si>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</si>
  <si>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</si>
  <si>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</si>
  <si>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</si>
  <si>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</si>
  <si>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</si>
  <si>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</si>
  <si>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</si>
  <si>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</si>
  <si>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</si>
  <si>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</si>
  <si>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</si>
  <si>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</si>
  <si>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</si>
  <si>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</si>
  <si>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</si>
  <si>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</si>
  <si>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</si>
  <si>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</si>
  <si>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</si>
  <si>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</si>
  <si>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</si>
  <si>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</si>
  <si>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</si>
  <si>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</si>
  <si>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</si>
  <si>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</si>
  <si>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</si>
  <si>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</si>
  <si>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</si>
  <si>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</si>
  <si>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</si>
  <si>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</si>
  <si>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</si>
  <si>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</si>
  <si>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</si>
  <si>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</si>
  <si>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</si>
  <si>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</si>
  <si>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</si>
  <si>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</si>
  <si>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</si>
  <si>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</si>
  <si>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</si>
  <si>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</si>
  <si>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</si>
  <si>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</si>
  <si>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</si>
  <si>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</si>
  <si>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</si>
  <si>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</si>
  <si>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</si>
  <si>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</si>
  <si>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</si>
  <si>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</si>
  <si>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</si>
  <si>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</si>
  <si>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</si>
  <si>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</si>
  <si>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</si>
  <si>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</si>
  <si>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</si>
  <si>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</si>
  <si>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</si>
  <si>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</si>
  <si>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</si>
  <si>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</si>
  <si>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</si>
  <si>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</si>
  <si>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</si>
  <si>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</si>
  <si>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</si>
  <si>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</si>
  <si>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</si>
  <si>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</si>
  <si>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</si>
  <si>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</si>
  <si>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</si>
  <si>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</si>
  <si>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</si>
  <si>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</si>
  <si>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</si>
  <si>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</si>
  <si>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</si>
  <si>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</si>
  <si>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</si>
  <si>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</si>
  <si>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</si>
  <si>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Municipio de Yuriria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</si>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</sst>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4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301056992.74000001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10000000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10000000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291056992.74000001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opLeftCell="A19" workbookViewId="0">
      <selection activeCell="H23" sqref="H2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310025636.24000001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79532111.769999996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498978.99</v>
      </c>
    </row>
    <row r="11" spans="1:3" x14ac:dyDescent="0.2">
      <c r="A11" s="90">
        <v>2.4</v>
      </c>
      <c r="B11" s="77" t="s">
        <v>240</v>
      </c>
      <c r="C11" s="150">
        <v>558457.48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1190625.5900000001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1027578.19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64547056.030000001</v>
      </c>
    </row>
    <row r="20" spans="1:3" x14ac:dyDescent="0.2">
      <c r="A20" s="90" t="s">
        <v>572</v>
      </c>
      <c r="B20" s="77" t="s">
        <v>543</v>
      </c>
      <c r="C20" s="150">
        <v>11709415.49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6175379.4400000004</v>
      </c>
    </row>
    <row r="31" spans="1:3" x14ac:dyDescent="0.2">
      <c r="A31" s="90" t="s">
        <v>560</v>
      </c>
      <c r="B31" s="77" t="s">
        <v>441</v>
      </c>
      <c r="C31" s="150">
        <v>6175379.4400000004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236668903.91000003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8226753.7800000003</v>
      </c>
      <c r="D27" s="34">
        <v>0</v>
      </c>
      <c r="E27" s="34">
        <v>-8226753.7800000003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-8226753.7800000003</v>
      </c>
      <c r="D28" s="34">
        <v>8226753.7800000003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299923276.08999997</v>
      </c>
      <c r="E40" s="34">
        <v>-299923276.08999997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434738548.01999998</v>
      </c>
      <c r="E41" s="34">
        <v>-434738548.01999998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133681555.28</v>
      </c>
      <c r="E42" s="34">
        <v>-133681555.28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301056992.74000001</v>
      </c>
      <c r="E43" s="34">
        <v>-301056992.74000001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299923276.08999997</v>
      </c>
      <c r="E44" s="34">
        <v>-299923276.08999997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310025636.24000001</v>
      </c>
      <c r="E45" s="34">
        <v>-310025636.24000001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689783623.48000002</v>
      </c>
      <c r="E46" s="34">
        <v>-689783623.48000002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379757987.24000001</v>
      </c>
      <c r="E47" s="34">
        <v>-379757987.24000001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310025636.24000001</v>
      </c>
      <c r="E48" s="34">
        <v>-310025636.24000001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310025636.24000001</v>
      </c>
      <c r="E49" s="34">
        <v>-310025636.24000001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304015402.81</v>
      </c>
      <c r="E50" s="34">
        <v>-304015402.81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304015402.81</v>
      </c>
      <c r="E51" s="34">
        <v>-304015402.81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activeCell="A5" sqref="A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459206.95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192103.41</v>
      </c>
      <c r="D15" s="24">
        <v>409823.08</v>
      </c>
      <c r="E15" s="24">
        <v>595515.84</v>
      </c>
      <c r="F15" s="24">
        <v>648608.06000000006</v>
      </c>
      <c r="G15" s="24">
        <v>1165352.98</v>
      </c>
    </row>
    <row r="16" spans="1:8" x14ac:dyDescent="0.2">
      <c r="A16" s="22">
        <v>1124</v>
      </c>
      <c r="B16" s="20" t="s">
        <v>202</v>
      </c>
      <c r="C16" s="24">
        <v>4264790.4800000004</v>
      </c>
      <c r="D16" s="24">
        <v>5534830.6100000003</v>
      </c>
      <c r="E16" s="24">
        <v>3055351.96</v>
      </c>
      <c r="F16" s="24">
        <v>5693175.2999999998</v>
      </c>
      <c r="G16" s="24">
        <v>5471340.4800000004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131042.4</v>
      </c>
      <c r="D20" s="24">
        <v>131042.4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5513.98</v>
      </c>
      <c r="D21" s="24">
        <v>5513.98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21566.880000000001</v>
      </c>
      <c r="D23" s="24">
        <v>21566.880000000001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4961837.03</v>
      </c>
      <c r="D24" s="24">
        <v>4961837.03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804765.5</v>
      </c>
      <c r="D25" s="24">
        <v>804765.5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1911736.8</v>
      </c>
      <c r="D27" s="24">
        <v>1911736.8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110627638.34999999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47328173.829999998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44761125.439999998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18538339.079999998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90302844.900000006</v>
      </c>
      <c r="D62" s="24">
        <f t="shared" ref="D62:E62" si="0">SUM(D63:D70)</f>
        <v>4180263.4799999995</v>
      </c>
      <c r="E62" s="24">
        <f t="shared" si="0"/>
        <v>-39938685.439999998</v>
      </c>
    </row>
    <row r="63" spans="1:9" x14ac:dyDescent="0.2">
      <c r="A63" s="22">
        <v>1241</v>
      </c>
      <c r="B63" s="20" t="s">
        <v>239</v>
      </c>
      <c r="C63" s="24">
        <v>9072260.7799999993</v>
      </c>
      <c r="D63" s="24">
        <v>769807.09</v>
      </c>
      <c r="E63" s="24">
        <v>-5516470.6500000004</v>
      </c>
    </row>
    <row r="64" spans="1:9" x14ac:dyDescent="0.2">
      <c r="A64" s="22">
        <v>1242</v>
      </c>
      <c r="B64" s="20" t="s">
        <v>240</v>
      </c>
      <c r="C64" s="24">
        <v>4489533.25</v>
      </c>
      <c r="D64" s="24">
        <v>696693.38</v>
      </c>
      <c r="E64" s="24">
        <v>-2228297.91</v>
      </c>
    </row>
    <row r="65" spans="1:9" x14ac:dyDescent="0.2">
      <c r="A65" s="22">
        <v>1243</v>
      </c>
      <c r="B65" s="20" t="s">
        <v>241</v>
      </c>
      <c r="C65" s="24">
        <v>149514</v>
      </c>
      <c r="D65" s="24">
        <v>14430.4</v>
      </c>
      <c r="E65" s="24">
        <v>-72152</v>
      </c>
    </row>
    <row r="66" spans="1:9" x14ac:dyDescent="0.2">
      <c r="A66" s="22">
        <v>1244</v>
      </c>
      <c r="B66" s="20" t="s">
        <v>242</v>
      </c>
      <c r="C66" s="24">
        <v>47472932.530000001</v>
      </c>
      <c r="D66" s="24">
        <v>2117846.02</v>
      </c>
      <c r="E66" s="24">
        <v>-19607840.329999998</v>
      </c>
    </row>
    <row r="67" spans="1:9" x14ac:dyDescent="0.2">
      <c r="A67" s="22">
        <v>1245</v>
      </c>
      <c r="B67" s="20" t="s">
        <v>243</v>
      </c>
      <c r="C67" s="24">
        <v>2323548.1</v>
      </c>
      <c r="D67" s="24">
        <v>7151.4</v>
      </c>
      <c r="E67" s="24">
        <v>-2215733.4</v>
      </c>
    </row>
    <row r="68" spans="1:9" x14ac:dyDescent="0.2">
      <c r="A68" s="22">
        <v>1246</v>
      </c>
      <c r="B68" s="20" t="s">
        <v>244</v>
      </c>
      <c r="C68" s="24">
        <v>25624210.239999998</v>
      </c>
      <c r="D68" s="24">
        <v>574335.18999999994</v>
      </c>
      <c r="E68" s="24">
        <v>-10298191.15</v>
      </c>
    </row>
    <row r="69" spans="1:9" x14ac:dyDescent="0.2">
      <c r="A69" s="22">
        <v>1247</v>
      </c>
      <c r="B69" s="20" t="s">
        <v>245</v>
      </c>
      <c r="C69" s="24">
        <v>1170846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1992341.23</v>
      </c>
      <c r="D74" s="24">
        <f>SUM(D75:D79)</f>
        <v>170241.6</v>
      </c>
      <c r="E74" s="24">
        <f>SUM(E75:E79)</f>
        <v>1033479.3200000001</v>
      </c>
    </row>
    <row r="75" spans="1:9" x14ac:dyDescent="0.2">
      <c r="A75" s="22">
        <v>1251</v>
      </c>
      <c r="B75" s="20" t="s">
        <v>249</v>
      </c>
      <c r="C75" s="24">
        <v>1159299.74</v>
      </c>
      <c r="D75" s="24">
        <v>116478.97</v>
      </c>
      <c r="E75" s="24">
        <v>415037.67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833041.49</v>
      </c>
      <c r="D78" s="24">
        <v>53762.63</v>
      </c>
      <c r="E78" s="24">
        <v>618441.65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8724839.8499999996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8724839.8499999996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15317382.829999998</v>
      </c>
      <c r="D110" s="24">
        <f>SUM(D111:D119)</f>
        <v>15317382.829999998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37668</v>
      </c>
      <c r="D111" s="24">
        <f>C111</f>
        <v>37668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6007634.6100000003</v>
      </c>
      <c r="D112" s="24">
        <f t="shared" ref="D112:D119" si="1">C112</f>
        <v>6007634.6100000003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4041022.15</v>
      </c>
      <c r="D113" s="24">
        <f t="shared" si="1"/>
        <v>4041022.15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1098950.75</v>
      </c>
      <c r="D115" s="24">
        <f t="shared" si="1"/>
        <v>1098950.75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3433209.53</v>
      </c>
      <c r="D117" s="24">
        <f t="shared" si="1"/>
        <v>3433209.53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698897.79</v>
      </c>
      <c r="D119" s="24">
        <f t="shared" si="1"/>
        <v>698897.79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-7.75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46356330.200000003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15051421.710000001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115232.52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11655741.220000001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405636.58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452739.47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2422071.92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26052566.379999999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1302113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20701970.239999998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242406.92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3806076.22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4062112.71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4062112.71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1190229.4000000001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1014696.12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66737.960000000006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34586.26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74209.06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244700662.53999996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244700662.53999996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114861165.56999999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101201402.84999999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26392818.23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2245275.89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273073529.5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199854719.63</v>
      </c>
      <c r="D99" s="57">
        <f>C99/$C$98</f>
        <v>0.7318714486751452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108079477.56999999</v>
      </c>
      <c r="D100" s="57">
        <f t="shared" ref="D100:D163" si="0">C100/$C$98</f>
        <v>0.39578892091040263</v>
      </c>
      <c r="E100" s="56"/>
    </row>
    <row r="101" spans="1:5" x14ac:dyDescent="0.2">
      <c r="A101" s="54">
        <v>5111</v>
      </c>
      <c r="B101" s="51" t="s">
        <v>363</v>
      </c>
      <c r="C101" s="55">
        <v>56160432.060000002</v>
      </c>
      <c r="D101" s="57">
        <f t="shared" si="0"/>
        <v>0.20566047600010973</v>
      </c>
      <c r="E101" s="56"/>
    </row>
    <row r="102" spans="1:5" x14ac:dyDescent="0.2">
      <c r="A102" s="54">
        <v>5112</v>
      </c>
      <c r="B102" s="51" t="s">
        <v>364</v>
      </c>
      <c r="C102" s="55">
        <v>4422336.5199999996</v>
      </c>
      <c r="D102" s="57">
        <f t="shared" si="0"/>
        <v>1.6194673017547092E-2</v>
      </c>
      <c r="E102" s="56"/>
    </row>
    <row r="103" spans="1:5" x14ac:dyDescent="0.2">
      <c r="A103" s="54">
        <v>5113</v>
      </c>
      <c r="B103" s="51" t="s">
        <v>365</v>
      </c>
      <c r="C103" s="55">
        <v>11499278.02</v>
      </c>
      <c r="D103" s="57">
        <f t="shared" si="0"/>
        <v>4.2110555501499093E-2</v>
      </c>
      <c r="E103" s="56"/>
    </row>
    <row r="104" spans="1:5" x14ac:dyDescent="0.2">
      <c r="A104" s="54">
        <v>5114</v>
      </c>
      <c r="B104" s="51" t="s">
        <v>366</v>
      </c>
      <c r="C104" s="55">
        <v>385931.55</v>
      </c>
      <c r="D104" s="57">
        <f t="shared" si="0"/>
        <v>1.413288027977827E-3</v>
      </c>
      <c r="E104" s="56"/>
    </row>
    <row r="105" spans="1:5" x14ac:dyDescent="0.2">
      <c r="A105" s="54">
        <v>5115</v>
      </c>
      <c r="B105" s="51" t="s">
        <v>367</v>
      </c>
      <c r="C105" s="55">
        <v>35611499.420000002</v>
      </c>
      <c r="D105" s="57">
        <f t="shared" si="0"/>
        <v>0.13040992836326892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39892597</v>
      </c>
      <c r="D107" s="57">
        <f t="shared" si="0"/>
        <v>0.14608738193351692</v>
      </c>
      <c r="E107" s="56"/>
    </row>
    <row r="108" spans="1:5" x14ac:dyDescent="0.2">
      <c r="A108" s="54">
        <v>5121</v>
      </c>
      <c r="B108" s="51" t="s">
        <v>370</v>
      </c>
      <c r="C108" s="55">
        <v>1626398.53</v>
      </c>
      <c r="D108" s="57">
        <f t="shared" si="0"/>
        <v>5.9558996178719695E-3</v>
      </c>
      <c r="E108" s="56"/>
    </row>
    <row r="109" spans="1:5" x14ac:dyDescent="0.2">
      <c r="A109" s="54">
        <v>5122</v>
      </c>
      <c r="B109" s="51" t="s">
        <v>371</v>
      </c>
      <c r="C109" s="55">
        <v>363178.09</v>
      </c>
      <c r="D109" s="57">
        <f t="shared" si="0"/>
        <v>1.329964462923163E-3</v>
      </c>
      <c r="E109" s="56"/>
    </row>
    <row r="110" spans="1:5" x14ac:dyDescent="0.2">
      <c r="A110" s="54">
        <v>5123</v>
      </c>
      <c r="B110" s="51" t="s">
        <v>372</v>
      </c>
      <c r="C110" s="55">
        <v>112925</v>
      </c>
      <c r="D110" s="57">
        <f t="shared" si="0"/>
        <v>4.1353330806822121E-4</v>
      </c>
      <c r="E110" s="56"/>
    </row>
    <row r="111" spans="1:5" x14ac:dyDescent="0.2">
      <c r="A111" s="54">
        <v>5124</v>
      </c>
      <c r="B111" s="51" t="s">
        <v>373</v>
      </c>
      <c r="C111" s="55">
        <v>15163734.01</v>
      </c>
      <c r="D111" s="57">
        <f t="shared" si="0"/>
        <v>5.5529856876881944E-2</v>
      </c>
      <c r="E111" s="56"/>
    </row>
    <row r="112" spans="1:5" x14ac:dyDescent="0.2">
      <c r="A112" s="54">
        <v>5125</v>
      </c>
      <c r="B112" s="51" t="s">
        <v>374</v>
      </c>
      <c r="C112" s="55">
        <v>1172384.22</v>
      </c>
      <c r="D112" s="57">
        <f t="shared" si="0"/>
        <v>4.2932913422500003E-3</v>
      </c>
      <c r="E112" s="56"/>
    </row>
    <row r="113" spans="1:5" x14ac:dyDescent="0.2">
      <c r="A113" s="54">
        <v>5126</v>
      </c>
      <c r="B113" s="51" t="s">
        <v>375</v>
      </c>
      <c r="C113" s="55">
        <v>16981535.760000002</v>
      </c>
      <c r="D113" s="57">
        <f t="shared" si="0"/>
        <v>6.2186678405238838E-2</v>
      </c>
      <c r="E113" s="56"/>
    </row>
    <row r="114" spans="1:5" x14ac:dyDescent="0.2">
      <c r="A114" s="54">
        <v>5127</v>
      </c>
      <c r="B114" s="51" t="s">
        <v>376</v>
      </c>
      <c r="C114" s="55">
        <v>1020983.7</v>
      </c>
      <c r="D114" s="57">
        <f t="shared" si="0"/>
        <v>3.7388600127937336E-3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3451457.69</v>
      </c>
      <c r="D116" s="57">
        <f t="shared" si="0"/>
        <v>1.2639297907489052E-2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51882645.060000002</v>
      </c>
      <c r="D117" s="57">
        <f t="shared" si="0"/>
        <v>0.18999514583122565</v>
      </c>
      <c r="E117" s="56"/>
    </row>
    <row r="118" spans="1:5" x14ac:dyDescent="0.2">
      <c r="A118" s="54">
        <v>5131</v>
      </c>
      <c r="B118" s="51" t="s">
        <v>380</v>
      </c>
      <c r="C118" s="55">
        <v>23307505.920000002</v>
      </c>
      <c r="D118" s="57">
        <f t="shared" si="0"/>
        <v>8.535249082060882E-2</v>
      </c>
      <c r="E118" s="56"/>
    </row>
    <row r="119" spans="1:5" x14ac:dyDescent="0.2">
      <c r="A119" s="54">
        <v>5132</v>
      </c>
      <c r="B119" s="51" t="s">
        <v>381</v>
      </c>
      <c r="C119" s="55">
        <v>4115817.17</v>
      </c>
      <c r="D119" s="57">
        <f t="shared" si="0"/>
        <v>1.5072193842940753E-2</v>
      </c>
      <c r="E119" s="56"/>
    </row>
    <row r="120" spans="1:5" x14ac:dyDescent="0.2">
      <c r="A120" s="54">
        <v>5133</v>
      </c>
      <c r="B120" s="51" t="s">
        <v>382</v>
      </c>
      <c r="C120" s="55">
        <v>2939032.54</v>
      </c>
      <c r="D120" s="57">
        <f t="shared" si="0"/>
        <v>1.0762788122969642E-2</v>
      </c>
      <c r="E120" s="56"/>
    </row>
    <row r="121" spans="1:5" x14ac:dyDescent="0.2">
      <c r="A121" s="54">
        <v>5134</v>
      </c>
      <c r="B121" s="51" t="s">
        <v>383</v>
      </c>
      <c r="C121" s="55">
        <v>611218.12</v>
      </c>
      <c r="D121" s="57">
        <f t="shared" si="0"/>
        <v>2.2382913536846492E-3</v>
      </c>
      <c r="E121" s="56"/>
    </row>
    <row r="122" spans="1:5" x14ac:dyDescent="0.2">
      <c r="A122" s="54">
        <v>5135</v>
      </c>
      <c r="B122" s="51" t="s">
        <v>384</v>
      </c>
      <c r="C122" s="55">
        <v>2159834.52</v>
      </c>
      <c r="D122" s="57">
        <f t="shared" si="0"/>
        <v>7.909351462789805E-3</v>
      </c>
      <c r="E122" s="56"/>
    </row>
    <row r="123" spans="1:5" x14ac:dyDescent="0.2">
      <c r="A123" s="54">
        <v>5136</v>
      </c>
      <c r="B123" s="51" t="s">
        <v>385</v>
      </c>
      <c r="C123" s="55">
        <v>1088439.54</v>
      </c>
      <c r="D123" s="57">
        <f t="shared" si="0"/>
        <v>3.9858844685273682E-3</v>
      </c>
      <c r="E123" s="56"/>
    </row>
    <row r="124" spans="1:5" x14ac:dyDescent="0.2">
      <c r="A124" s="54">
        <v>5137</v>
      </c>
      <c r="B124" s="51" t="s">
        <v>386</v>
      </c>
      <c r="C124" s="55">
        <v>283788.28000000003</v>
      </c>
      <c r="D124" s="57">
        <f t="shared" si="0"/>
        <v>1.0392376021199083E-3</v>
      </c>
      <c r="E124" s="56"/>
    </row>
    <row r="125" spans="1:5" x14ac:dyDescent="0.2">
      <c r="A125" s="54">
        <v>5138</v>
      </c>
      <c r="B125" s="51" t="s">
        <v>387</v>
      </c>
      <c r="C125" s="55">
        <v>7507862.4299999997</v>
      </c>
      <c r="D125" s="57">
        <f t="shared" si="0"/>
        <v>2.7493922401585248E-2</v>
      </c>
      <c r="E125" s="56"/>
    </row>
    <row r="126" spans="1:5" x14ac:dyDescent="0.2">
      <c r="A126" s="54">
        <v>5139</v>
      </c>
      <c r="B126" s="51" t="s">
        <v>388</v>
      </c>
      <c r="C126" s="55">
        <v>9869146.5399999991</v>
      </c>
      <c r="D126" s="57">
        <f t="shared" si="0"/>
        <v>3.6140985755999465E-2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19642129.030000001</v>
      </c>
      <c r="D127" s="57">
        <f t="shared" si="0"/>
        <v>7.1929817093457971E-2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10135000</v>
      </c>
      <c r="D128" s="57">
        <f t="shared" si="0"/>
        <v>3.7114545736297737E-2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10135000</v>
      </c>
      <c r="D130" s="57">
        <f t="shared" si="0"/>
        <v>3.7114545736297737E-2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1033250</v>
      </c>
      <c r="D134" s="57">
        <f t="shared" si="0"/>
        <v>3.7837794160858057E-3</v>
      </c>
      <c r="E134" s="56"/>
    </row>
    <row r="135" spans="1:5" x14ac:dyDescent="0.2">
      <c r="A135" s="54">
        <v>5231</v>
      </c>
      <c r="B135" s="51" t="s">
        <v>396</v>
      </c>
      <c r="C135" s="55">
        <v>1033250</v>
      </c>
      <c r="D135" s="57">
        <f t="shared" si="0"/>
        <v>3.7837794160858057E-3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5624986.5999999996</v>
      </c>
      <c r="D137" s="57">
        <f t="shared" si="0"/>
        <v>2.0598798463913361E-2</v>
      </c>
      <c r="E137" s="56"/>
    </row>
    <row r="138" spans="1:5" x14ac:dyDescent="0.2">
      <c r="A138" s="54">
        <v>5241</v>
      </c>
      <c r="B138" s="51" t="s">
        <v>398</v>
      </c>
      <c r="C138" s="55">
        <v>5234486.5999999996</v>
      </c>
      <c r="D138" s="57">
        <f t="shared" si="0"/>
        <v>1.9168780692820686E-2</v>
      </c>
      <c r="E138" s="56"/>
    </row>
    <row r="139" spans="1:5" x14ac:dyDescent="0.2">
      <c r="A139" s="54">
        <v>5242</v>
      </c>
      <c r="B139" s="51" t="s">
        <v>399</v>
      </c>
      <c r="C139" s="55">
        <v>390500</v>
      </c>
      <c r="D139" s="57">
        <f t="shared" si="0"/>
        <v>1.4300177710926756E-3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2848892.43</v>
      </c>
      <c r="D142" s="57">
        <f t="shared" si="0"/>
        <v>1.0432693477161067E-2</v>
      </c>
      <c r="E142" s="56"/>
    </row>
    <row r="143" spans="1:5" x14ac:dyDescent="0.2">
      <c r="A143" s="54">
        <v>5251</v>
      </c>
      <c r="B143" s="51" t="s">
        <v>402</v>
      </c>
      <c r="C143" s="55">
        <v>168964.2</v>
      </c>
      <c r="D143" s="57">
        <f t="shared" si="0"/>
        <v>6.1874983016250214E-4</v>
      </c>
      <c r="E143" s="56"/>
    </row>
    <row r="144" spans="1:5" x14ac:dyDescent="0.2">
      <c r="A144" s="54">
        <v>5252</v>
      </c>
      <c r="B144" s="51" t="s">
        <v>403</v>
      </c>
      <c r="C144" s="55">
        <v>2679928.23</v>
      </c>
      <c r="D144" s="57">
        <f t="shared" si="0"/>
        <v>9.8139436469985644E-3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560334.26</v>
      </c>
      <c r="D160" s="57">
        <f t="shared" si="0"/>
        <v>2.051953776061623E-3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560334.26</v>
      </c>
      <c r="D167" s="57">
        <f t="shared" si="1"/>
        <v>2.051953776061623E-3</v>
      </c>
      <c r="E167" s="56"/>
    </row>
    <row r="168" spans="1:5" x14ac:dyDescent="0.2">
      <c r="A168" s="54">
        <v>5331</v>
      </c>
      <c r="B168" s="51" t="s">
        <v>424</v>
      </c>
      <c r="C168" s="55">
        <v>560334.26</v>
      </c>
      <c r="D168" s="57">
        <f t="shared" si="1"/>
        <v>2.051953776061623E-3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832250.19</v>
      </c>
      <c r="D170" s="57">
        <f t="shared" si="1"/>
        <v>3.0477146266203732E-3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832250.19</v>
      </c>
      <c r="D171" s="57">
        <f t="shared" si="1"/>
        <v>3.0477146266203732E-3</v>
      </c>
      <c r="E171" s="56"/>
    </row>
    <row r="172" spans="1:5" x14ac:dyDescent="0.2">
      <c r="A172" s="54">
        <v>5411</v>
      </c>
      <c r="B172" s="51" t="s">
        <v>428</v>
      </c>
      <c r="C172" s="55">
        <v>832250.19</v>
      </c>
      <c r="D172" s="57">
        <f t="shared" si="1"/>
        <v>3.0477146266203732E-3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6175379.4399999995</v>
      </c>
      <c r="D185" s="57">
        <f t="shared" si="1"/>
        <v>2.2614346587555276E-2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6175379.4399999995</v>
      </c>
      <c r="D186" s="57">
        <f t="shared" si="1"/>
        <v>2.2614346587555276E-2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1346864.76</v>
      </c>
      <c r="D189" s="57">
        <f t="shared" si="1"/>
        <v>4.9322421051433332E-3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4180263.48</v>
      </c>
      <c r="D191" s="57">
        <f t="shared" si="1"/>
        <v>1.5308197347630503E-2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170241.6</v>
      </c>
      <c r="D193" s="57">
        <f t="shared" si="1"/>
        <v>6.2342769111203801E-4</v>
      </c>
      <c r="E193" s="56"/>
    </row>
    <row r="194" spans="1:5" x14ac:dyDescent="0.2">
      <c r="A194" s="54">
        <v>5518</v>
      </c>
      <c r="B194" s="51" t="s">
        <v>81</v>
      </c>
      <c r="C194" s="55">
        <v>478009.59999999998</v>
      </c>
      <c r="D194" s="57">
        <f t="shared" si="1"/>
        <v>1.7504794436694019E-3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46008716.950000003</v>
      </c>
      <c r="D218" s="57">
        <f t="shared" si="1"/>
        <v>0.16848471924115957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46008716.950000003</v>
      </c>
      <c r="D219" s="57">
        <f t="shared" si="1"/>
        <v>0.16848471924115957</v>
      </c>
      <c r="E219" s="56"/>
    </row>
    <row r="220" spans="1:5" x14ac:dyDescent="0.2">
      <c r="A220" s="54">
        <v>5611</v>
      </c>
      <c r="B220" s="51" t="s">
        <v>468</v>
      </c>
      <c r="C220" s="55">
        <v>46008716.950000003</v>
      </c>
      <c r="D220" s="57">
        <f t="shared" si="1"/>
        <v>0.16848471924115957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-869567.44</v>
      </c>
    </row>
    <row r="9" spans="1:5" x14ac:dyDescent="0.2">
      <c r="A9" s="33">
        <v>3120</v>
      </c>
      <c r="B9" s="29" t="s">
        <v>469</v>
      </c>
      <c r="C9" s="34">
        <v>1966677.87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17983463.239999998</v>
      </c>
    </row>
    <row r="15" spans="1:5" x14ac:dyDescent="0.2">
      <c r="A15" s="33">
        <v>3220</v>
      </c>
      <c r="B15" s="29" t="s">
        <v>473</v>
      </c>
      <c r="C15" s="34">
        <v>140932272.87</v>
      </c>
    </row>
    <row r="16" spans="1:5" x14ac:dyDescent="0.2">
      <c r="A16" s="33">
        <v>3230</v>
      </c>
      <c r="B16" s="29" t="s">
        <v>474</v>
      </c>
      <c r="C16" s="34">
        <f>SUM(C17:C20)</f>
        <v>-5860800.1600000001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-5860800.1600000001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9351812.9700000007</v>
      </c>
      <c r="D9" s="34">
        <v>12052312.67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9351812.9700000007</v>
      </c>
      <c r="D15" s="135">
        <f>SUM(D8:D14)</f>
        <v>12052312.67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76256471.519999996</v>
      </c>
      <c r="D20" s="135">
        <f>SUM(D21:D27)</f>
        <v>74421382.620000005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64547056.030000001</v>
      </c>
      <c r="D25" s="132">
        <v>63129193.75</v>
      </c>
      <c r="E25" s="130"/>
    </row>
    <row r="26" spans="1:5" x14ac:dyDescent="0.2">
      <c r="A26" s="33">
        <v>1236</v>
      </c>
      <c r="B26" s="29" t="s">
        <v>236</v>
      </c>
      <c r="C26" s="34">
        <v>11709415.49</v>
      </c>
      <c r="D26" s="132">
        <v>11292188.869999999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3275640.25</v>
      </c>
      <c r="D28" s="135">
        <f>SUM(D29:D36)</f>
        <v>3275640.25</v>
      </c>
      <c r="E28" s="130"/>
    </row>
    <row r="29" spans="1:5" x14ac:dyDescent="0.2">
      <c r="A29" s="33">
        <v>1241</v>
      </c>
      <c r="B29" s="29" t="s">
        <v>239</v>
      </c>
      <c r="C29" s="34">
        <v>498978.99</v>
      </c>
      <c r="D29" s="132">
        <v>498978.99</v>
      </c>
      <c r="E29" s="130"/>
    </row>
    <row r="30" spans="1:5" x14ac:dyDescent="0.2">
      <c r="A30" s="33">
        <v>1242</v>
      </c>
      <c r="B30" s="29" t="s">
        <v>240</v>
      </c>
      <c r="C30" s="34">
        <v>558457.48</v>
      </c>
      <c r="D30" s="132">
        <v>558457.48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1190625.5900000001</v>
      </c>
      <c r="D32" s="132">
        <v>1190625.5900000001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1027578.19</v>
      </c>
      <c r="D34" s="132">
        <v>1027578.19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79532111.769999996</v>
      </c>
      <c r="D43" s="135">
        <f>D20+D28+D37</f>
        <v>77697022.870000005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17983463.239999998</v>
      </c>
      <c r="D47" s="135">
        <v>17149926.5</v>
      </c>
    </row>
    <row r="48" spans="1:5" x14ac:dyDescent="0.2">
      <c r="A48" s="131"/>
      <c r="B48" s="136" t="s">
        <v>629</v>
      </c>
      <c r="C48" s="135">
        <f>C51+C63+C95+C98+C49</f>
        <v>56650491.109999999</v>
      </c>
      <c r="D48" s="135">
        <f>D51+D63+D95+D98+D49</f>
        <v>2663247.2600000002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832250.19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832250.19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832250.19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6175379.4399999995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6175379.4399999995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1346864.76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4180263.48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170241.6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478009.59999999998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46008716.950000003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46008716.950000003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46008716.950000003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3634144.5300000003</v>
      </c>
      <c r="D98" s="135">
        <f>SUM(D99:D103)</f>
        <v>2663247.2600000002</v>
      </c>
    </row>
    <row r="99" spans="1:4" x14ac:dyDescent="0.2">
      <c r="A99" s="131">
        <v>2111</v>
      </c>
      <c r="B99" s="130" t="s">
        <v>643</v>
      </c>
      <c r="C99" s="132">
        <v>30000</v>
      </c>
      <c r="D99" s="132">
        <v>51780.639999999999</v>
      </c>
    </row>
    <row r="100" spans="1:4" x14ac:dyDescent="0.2">
      <c r="A100" s="131">
        <v>2112</v>
      </c>
      <c r="B100" s="130" t="s">
        <v>644</v>
      </c>
      <c r="C100" s="132">
        <v>2009687.93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1594456.6</v>
      </c>
      <c r="D101" s="132">
        <v>2611466.62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1133716.6499999999</v>
      </c>
      <c r="D113" s="155">
        <f>+D114+D116</f>
        <v>2527616.7800000003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1133716.6499999999</v>
      </c>
      <c r="D116" s="135">
        <f>SUM(D117:D125)</f>
        <v>2527616.7800000003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1257576.6499999999</v>
      </c>
      <c r="D120" s="132">
        <v>1711929.12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-123860</v>
      </c>
      <c r="D124" s="132">
        <v>815687.66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73500237.699999988</v>
      </c>
      <c r="D126" s="135">
        <f>D47+D48+D104-D110-D113</f>
        <v>17285556.98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tesolap 1</cp:lastModifiedBy>
  <cp:lastPrinted>2019-02-13T21:19:08Z</cp:lastPrinted>
  <dcterms:created xsi:type="dcterms:W3CDTF">2012-12-11T20:36:24Z</dcterms:created>
  <dcterms:modified xsi:type="dcterms:W3CDTF">2023-01-26T04:11:10Z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